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rainer-Übungsleiter\Abrechnungen\2026\"/>
    </mc:Choice>
  </mc:AlternateContent>
  <xr:revisionPtr revIDLastSave="0" documentId="13_ncr:1_{6B24EB1D-EE36-4F46-AB2B-19901F63DBE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Kalender" sheetId="1" r:id="rId1"/>
    <sheet name="Feiertage" sheetId="2" r:id="rId2"/>
  </sheets>
  <calcPr calcId="191029"/>
</workbook>
</file>

<file path=xl/calcChain.xml><?xml version="1.0" encoding="utf-8"?>
<calcChain xmlns="http://schemas.openxmlformats.org/spreadsheetml/2006/main">
  <c r="G1" i="1" l="1"/>
  <c r="C1" i="2" l="1"/>
  <c r="C12" i="2" s="1"/>
  <c r="C2" i="2" l="1"/>
  <c r="C13" i="2"/>
  <c r="C14" i="2"/>
  <c r="C15" i="2"/>
  <c r="C4" i="2"/>
  <c r="C5" i="2" s="1"/>
  <c r="C6" i="2"/>
  <c r="C11" i="2"/>
  <c r="C10" i="2"/>
  <c r="A2" i="1"/>
  <c r="A3" i="1" s="1"/>
  <c r="G2" i="1"/>
  <c r="D2" i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I34" i="1"/>
  <c r="H34" i="1"/>
  <c r="F34" i="1"/>
  <c r="E34" i="1"/>
  <c r="C34" i="1"/>
  <c r="B34" i="1"/>
  <c r="K27" i="1" l="1"/>
  <c r="A4" i="1"/>
  <c r="C8" i="2"/>
  <c r="C7" i="2"/>
  <c r="C3" i="2"/>
  <c r="C9" i="2"/>
  <c r="D32" i="1"/>
  <c r="D33" i="1"/>
  <c r="D31" i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K25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<sst xmlns="http://schemas.openxmlformats.org/spreadsheetml/2006/main" count="50" uniqueCount="35">
  <si>
    <t>Trainer-Std.</t>
  </si>
  <si>
    <t>Betr.-Std.</t>
  </si>
  <si>
    <t>Fahrtkosten</t>
  </si>
  <si>
    <t>Sachkosten</t>
  </si>
  <si>
    <t>Sonstiges</t>
  </si>
  <si>
    <t>Gesamt</t>
  </si>
  <si>
    <t xml:space="preserve">Betr.-Std. </t>
  </si>
  <si>
    <t>TST Summe</t>
  </si>
  <si>
    <t>BST Summe</t>
  </si>
  <si>
    <t>Auszahlung</t>
  </si>
  <si>
    <t>Name:</t>
  </si>
  <si>
    <t>Quartal</t>
  </si>
  <si>
    <t>Jahr</t>
  </si>
  <si>
    <t>Feiertag</t>
  </si>
  <si>
    <t>Anmerkungen</t>
  </si>
  <si>
    <t>Neujahr</t>
  </si>
  <si>
    <t>gesetzlicher Feiertag</t>
  </si>
  <si>
    <t>teils Sonderregelungen des Arbeitgebers</t>
  </si>
  <si>
    <t>Karfreitag</t>
  </si>
  <si>
    <t>Ostersonntag</t>
  </si>
  <si>
    <t>gesetzlicher Feiertag in Brandenburg</t>
  </si>
  <si>
    <t>Ostermontag</t>
  </si>
  <si>
    <t>Tag der Arbeit</t>
  </si>
  <si>
    <t>Christi Himmelfahrt</t>
  </si>
  <si>
    <t>Pfingstsonntag</t>
  </si>
  <si>
    <t>Pfingstmontag</t>
  </si>
  <si>
    <t>Tag der Deutschen Einheit</t>
  </si>
  <si>
    <t>Reformationstag</t>
  </si>
  <si>
    <t>gesetzlicher Feiertag in Brandenburg, Mecklenburg-Vorpommern, Sachsen, Sachsen-Anhalt, Thüringen, seit 2018 auch in Bremen, Hamburg, Niedersachsen, Schleswig-Holstein</t>
  </si>
  <si>
    <t>Heiligabend</t>
  </si>
  <si>
    <t>1. Weihnachtsfeiertag</t>
  </si>
  <si>
    <t>2. Weihnachtsfeiertag</t>
  </si>
  <si>
    <t>Silvester</t>
  </si>
  <si>
    <t>siehe https://young-manager.de/microsoft-office-tipps-tricks/microsoft-excel/vorlage-feiertage-fuer-microsoft-excel/</t>
  </si>
  <si>
    <t>Feiertag / Ferien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</si>
</sst>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$-407]mmmm"/>
    <numFmt numFmtId="166" formatCode="[$-407]ddd\,\ d/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36">
    <xf numFmtId="0" fontId="0" fillId="0" borderId="0" xfId="0"/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2" fillId="3" borderId="0" xfId="2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164" fontId="0" fillId="0" borderId="3" xfId="0" applyNumberFormat="1" applyBorder="1"/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left"/>
    </xf>
    <xf numFmtId="0" fontId="0" fillId="0" borderId="4" xfId="0" applyBorder="1"/>
    <xf numFmtId="164" fontId="1" fillId="0" borderId="5" xfId="1" applyNumberFormat="1" applyFont="1" applyBorder="1"/>
    <xf numFmtId="0" fontId="0" fillId="3" borderId="7" xfId="0" applyFill="1" applyBorder="1"/>
    <xf numFmtId="0" fontId="0" fillId="3" borderId="2" xfId="0" applyFill="1" applyBorder="1"/>
    <xf numFmtId="0" fontId="6" fillId="3" borderId="2" xfId="0" applyFont="1" applyFill="1" applyBorder="1"/>
    <xf numFmtId="0" fontId="7" fillId="3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0" fillId="4" borderId="0" xfId="0" applyFill="1"/>
    <xf numFmtId="14" fontId="0" fillId="0" borderId="0" xfId="0" applyNumberFormat="1"/>
    <xf numFmtId="165" fontId="3" fillId="3" borderId="2" xfId="0" applyNumberFormat="1" applyFont="1" applyFill="1" applyBorder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/>
    <xf numFmtId="0" fontId="6" fillId="5" borderId="2" xfId="0" applyFont="1" applyFill="1" applyBorder="1"/>
    <xf numFmtId="0" fontId="10" fillId="5" borderId="2" xfId="0" applyFont="1" applyFill="1" applyBorder="1"/>
    <xf numFmtId="0" fontId="8" fillId="5" borderId="0" xfId="0" applyFont="1" applyFill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9" fillId="5" borderId="2" xfId="0" applyFont="1" applyFill="1" applyBorder="1"/>
  </cellXfs>
  <cellStyles count="3">
    <cellStyle name="Berechnung" xfId="2" builtinId="22"/>
    <cellStyle name="Standard" xfId="0" builtinId="0"/>
    <cellStyle name="Währung" xfId="1" builtin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workbookViewId="0">
      <selection activeCell="P20" sqref="P20"/>
    </sheetView>
  </sheetViews>
  <sheetFormatPr baseColWidth="10" defaultRowHeight="15" x14ac:dyDescent="0.25"/>
  <sheetData>
    <row r="1" spans="1:12" ht="18.75" x14ac:dyDescent="0.3">
      <c r="A1" s="18" t="s">
        <v>10</v>
      </c>
      <c r="B1" s="18"/>
      <c r="C1" s="17"/>
      <c r="D1" s="17"/>
      <c r="E1" s="17"/>
      <c r="F1" s="17"/>
      <c r="G1" s="17" t="str">
        <f>K14 &amp; ". Quartal " &amp; K15</f>
        <v>1. Quartal 2026</v>
      </c>
      <c r="H1" s="19"/>
      <c r="I1" s="17"/>
      <c r="J1" s="17"/>
      <c r="K1" s="17"/>
      <c r="L1" s="17"/>
    </row>
    <row r="2" spans="1:12" x14ac:dyDescent="0.25">
      <c r="A2" s="22">
        <f>DATE($K$15,($K$14-1)*3 + 1,1)</f>
        <v>46023</v>
      </c>
      <c r="B2" s="14" t="s">
        <v>0</v>
      </c>
      <c r="C2" s="14" t="s">
        <v>1</v>
      </c>
      <c r="D2" s="22">
        <f>DATE($K$15,($K$14-1)*3+2,1)</f>
        <v>46054</v>
      </c>
      <c r="E2" s="14" t="s">
        <v>0</v>
      </c>
      <c r="F2" s="14" t="s">
        <v>1</v>
      </c>
      <c r="G2" s="22">
        <f>DATE($K$15,($K$14-1)*3+3,1)</f>
        <v>46082</v>
      </c>
      <c r="H2" s="14" t="s">
        <v>0</v>
      </c>
      <c r="I2" s="14" t="s">
        <v>1</v>
      </c>
      <c r="J2" s="1"/>
      <c r="K2" s="1"/>
      <c r="L2" s="1"/>
    </row>
    <row r="3" spans="1:12" ht="14.1" customHeight="1" x14ac:dyDescent="0.25">
      <c r="A3" s="23">
        <f>A2</f>
        <v>46023</v>
      </c>
      <c r="B3" s="35"/>
      <c r="C3" s="15"/>
      <c r="D3" s="23">
        <f>D2</f>
        <v>46054</v>
      </c>
      <c r="E3" s="15"/>
      <c r="F3" s="15"/>
      <c r="G3" s="23">
        <f>G2</f>
        <v>46082</v>
      </c>
      <c r="H3" s="15"/>
      <c r="I3" s="15"/>
      <c r="J3" s="31" t="s">
        <v>2</v>
      </c>
      <c r="K3" s="32"/>
      <c r="L3" s="3"/>
    </row>
    <row r="4" spans="1:12" ht="14.1" customHeight="1" x14ac:dyDescent="0.25">
      <c r="A4" s="23">
        <f>A3+1</f>
        <v>46024</v>
      </c>
      <c r="B4" s="35"/>
      <c r="C4" s="15"/>
      <c r="D4" s="23">
        <f>D3+1</f>
        <v>46055</v>
      </c>
      <c r="E4" s="28"/>
      <c r="F4" s="15"/>
      <c r="G4" s="23">
        <f>G3+1</f>
        <v>46083</v>
      </c>
      <c r="H4" s="15"/>
      <c r="I4" s="15"/>
      <c r="J4" s="31" t="s">
        <v>3</v>
      </c>
      <c r="K4" s="32"/>
      <c r="L4" s="3"/>
    </row>
    <row r="5" spans="1:12" ht="14.1" customHeight="1" x14ac:dyDescent="0.25">
      <c r="A5" s="23">
        <f>A4+1</f>
        <v>46025</v>
      </c>
      <c r="B5" s="29"/>
      <c r="C5" s="15"/>
      <c r="D5" s="23">
        <f>D4+1</f>
        <v>46056</v>
      </c>
      <c r="E5" s="28"/>
      <c r="F5" s="15"/>
      <c r="G5" s="23">
        <f>G4+1</f>
        <v>46084</v>
      </c>
      <c r="H5" s="15"/>
      <c r="I5" s="15"/>
      <c r="J5" s="2" t="s">
        <v>4</v>
      </c>
      <c r="K5" s="2"/>
      <c r="L5" s="3"/>
    </row>
    <row r="6" spans="1:12" ht="14.1" customHeight="1" x14ac:dyDescent="0.25">
      <c r="A6" s="23">
        <f t="shared" ref="A6:A32" si="0">A5+1</f>
        <v>46026</v>
      </c>
      <c r="B6" s="35"/>
      <c r="C6" s="15"/>
      <c r="D6" s="23">
        <f t="shared" ref="D6:D29" si="1">D5+1</f>
        <v>46057</v>
      </c>
      <c r="E6" s="15"/>
      <c r="F6" s="15"/>
      <c r="G6" s="23">
        <f t="shared" ref="G6:G32" si="2">G5+1</f>
        <v>46085</v>
      </c>
      <c r="H6" s="15"/>
      <c r="I6" s="15"/>
      <c r="J6" s="33" t="s">
        <v>5</v>
      </c>
      <c r="K6" s="34"/>
      <c r="L6" s="3">
        <v>0</v>
      </c>
    </row>
    <row r="7" spans="1:12" ht="14.1" customHeight="1" x14ac:dyDescent="0.25">
      <c r="A7" s="23">
        <f t="shared" si="0"/>
        <v>46027</v>
      </c>
      <c r="B7" s="35"/>
      <c r="C7" s="15"/>
      <c r="D7" s="23">
        <f t="shared" si="1"/>
        <v>46058</v>
      </c>
      <c r="E7" s="15"/>
      <c r="F7" s="15"/>
      <c r="G7" s="23">
        <f t="shared" si="2"/>
        <v>46086</v>
      </c>
      <c r="H7" s="15"/>
      <c r="I7" s="15"/>
      <c r="J7" s="1"/>
      <c r="K7" s="1"/>
      <c r="L7" s="1"/>
    </row>
    <row r="8" spans="1:12" ht="14.1" customHeight="1" x14ac:dyDescent="0.25">
      <c r="A8" s="23">
        <f t="shared" si="0"/>
        <v>46028</v>
      </c>
      <c r="B8" s="15"/>
      <c r="C8" s="15"/>
      <c r="D8" s="23">
        <f t="shared" si="1"/>
        <v>46059</v>
      </c>
      <c r="E8" s="15"/>
      <c r="F8" s="15"/>
      <c r="G8" s="23">
        <f t="shared" si="2"/>
        <v>46087</v>
      </c>
      <c r="H8" s="15"/>
      <c r="I8" s="15"/>
      <c r="J8" s="1"/>
      <c r="K8" s="1"/>
      <c r="L8" s="1"/>
    </row>
    <row r="9" spans="1:12" ht="14.1" customHeight="1" x14ac:dyDescent="0.25">
      <c r="A9" s="23">
        <f t="shared" si="0"/>
        <v>46029</v>
      </c>
      <c r="B9" s="15"/>
      <c r="C9" s="15"/>
      <c r="D9" s="23">
        <f t="shared" si="1"/>
        <v>46060</v>
      </c>
      <c r="E9" s="15"/>
      <c r="F9" s="15"/>
      <c r="G9" s="23">
        <f t="shared" si="2"/>
        <v>46088</v>
      </c>
      <c r="H9" s="15"/>
      <c r="I9" s="15"/>
      <c r="J9" s="1"/>
      <c r="K9" s="1"/>
      <c r="L9" s="1"/>
    </row>
    <row r="10" spans="1:12" ht="14.1" customHeight="1" x14ac:dyDescent="0.25">
      <c r="A10" s="23">
        <f t="shared" si="0"/>
        <v>46030</v>
      </c>
      <c r="B10" s="15"/>
      <c r="C10" s="15"/>
      <c r="D10" s="23">
        <f t="shared" si="1"/>
        <v>46061</v>
      </c>
      <c r="E10" s="15"/>
      <c r="F10" s="15"/>
      <c r="G10" s="23">
        <f t="shared" si="2"/>
        <v>46089</v>
      </c>
      <c r="H10" s="15"/>
      <c r="I10" s="15"/>
      <c r="J10" s="1"/>
      <c r="K10" s="1"/>
      <c r="L10" s="1"/>
    </row>
    <row r="11" spans="1:12" ht="14.1" customHeight="1" x14ac:dyDescent="0.25">
      <c r="A11" s="23">
        <f t="shared" si="0"/>
        <v>46031</v>
      </c>
      <c r="B11" s="15"/>
      <c r="C11" s="15"/>
      <c r="D11" s="23">
        <f t="shared" si="1"/>
        <v>46062</v>
      </c>
      <c r="E11" s="15"/>
      <c r="F11" s="15"/>
      <c r="G11" s="23">
        <f t="shared" si="2"/>
        <v>46090</v>
      </c>
      <c r="H11" s="15"/>
      <c r="I11" s="15"/>
      <c r="J11" s="30"/>
      <c r="K11" s="1" t="s">
        <v>34</v>
      </c>
      <c r="L11" s="1"/>
    </row>
    <row r="12" spans="1:12" ht="14.1" customHeight="1" x14ac:dyDescent="0.25">
      <c r="A12" s="23">
        <f t="shared" si="0"/>
        <v>46032</v>
      </c>
      <c r="B12" s="15"/>
      <c r="C12" s="15"/>
      <c r="D12" s="23">
        <f t="shared" si="1"/>
        <v>46063</v>
      </c>
      <c r="E12" s="15"/>
      <c r="F12" s="15"/>
      <c r="G12" s="23">
        <f t="shared" si="2"/>
        <v>46091</v>
      </c>
      <c r="H12" s="15"/>
      <c r="I12" s="15"/>
      <c r="J12" s="1"/>
      <c r="K12" s="1"/>
      <c r="L12" s="1"/>
    </row>
    <row r="13" spans="1:12" ht="14.1" customHeight="1" x14ac:dyDescent="0.25">
      <c r="A13" s="23">
        <f t="shared" si="0"/>
        <v>46033</v>
      </c>
      <c r="B13" s="15"/>
      <c r="C13" s="15"/>
      <c r="D13" s="23">
        <f t="shared" si="1"/>
        <v>46064</v>
      </c>
      <c r="E13" s="15"/>
      <c r="F13" s="15"/>
      <c r="G13" s="23">
        <f t="shared" si="2"/>
        <v>46092</v>
      </c>
      <c r="H13" s="15"/>
      <c r="I13" s="15"/>
      <c r="J13" s="1"/>
      <c r="K13" s="1"/>
      <c r="L13" s="1"/>
    </row>
    <row r="14" spans="1:12" ht="14.1" customHeight="1" x14ac:dyDescent="0.25">
      <c r="A14" s="23">
        <f t="shared" si="0"/>
        <v>46034</v>
      </c>
      <c r="B14" s="15"/>
      <c r="C14" s="15"/>
      <c r="D14" s="23">
        <f t="shared" si="1"/>
        <v>46065</v>
      </c>
      <c r="E14" s="15"/>
      <c r="F14" s="15"/>
      <c r="G14" s="23">
        <f t="shared" si="2"/>
        <v>46093</v>
      </c>
      <c r="H14" s="15"/>
      <c r="I14" s="15"/>
      <c r="J14" s="1" t="s">
        <v>11</v>
      </c>
      <c r="K14" s="20">
        <v>1</v>
      </c>
      <c r="L14" s="1"/>
    </row>
    <row r="15" spans="1:12" ht="14.1" customHeight="1" x14ac:dyDescent="0.25">
      <c r="A15" s="23">
        <f t="shared" si="0"/>
        <v>46035</v>
      </c>
      <c r="B15" s="15"/>
      <c r="C15" s="15"/>
      <c r="D15" s="23">
        <f t="shared" si="1"/>
        <v>46066</v>
      </c>
      <c r="E15" s="15"/>
      <c r="F15" s="15"/>
      <c r="G15" s="23">
        <f t="shared" si="2"/>
        <v>46094</v>
      </c>
      <c r="H15" s="15"/>
      <c r="I15" s="15"/>
      <c r="J15" s="1" t="s">
        <v>12</v>
      </c>
      <c r="K15" s="20">
        <v>2026</v>
      </c>
      <c r="L15" s="1"/>
    </row>
    <row r="16" spans="1:12" ht="14.1" customHeight="1" x14ac:dyDescent="0.25">
      <c r="A16" s="23">
        <f t="shared" si="0"/>
        <v>46036</v>
      </c>
      <c r="B16" s="15"/>
      <c r="C16" s="15"/>
      <c r="D16" s="23">
        <f t="shared" si="1"/>
        <v>46067</v>
      </c>
      <c r="E16" s="15"/>
      <c r="F16" s="15"/>
      <c r="G16" s="23">
        <f t="shared" si="2"/>
        <v>46095</v>
      </c>
      <c r="H16" s="15"/>
      <c r="I16" s="15"/>
      <c r="J16" s="1"/>
      <c r="K16" s="21"/>
      <c r="L16" s="1"/>
    </row>
    <row r="17" spans="1:12" ht="14.1" customHeight="1" x14ac:dyDescent="0.25">
      <c r="A17" s="23">
        <f t="shared" si="0"/>
        <v>46037</v>
      </c>
      <c r="B17" s="15"/>
      <c r="C17" s="15"/>
      <c r="D17" s="23">
        <f t="shared" si="1"/>
        <v>46068</v>
      </c>
      <c r="E17" s="15"/>
      <c r="F17" s="15"/>
      <c r="G17" s="23">
        <f t="shared" si="2"/>
        <v>46096</v>
      </c>
      <c r="H17" s="15"/>
      <c r="I17" s="15"/>
      <c r="J17" s="1"/>
      <c r="K17" s="1"/>
      <c r="L17" s="4"/>
    </row>
    <row r="18" spans="1:12" ht="14.1" customHeight="1" x14ac:dyDescent="0.25">
      <c r="A18" s="23">
        <f t="shared" si="0"/>
        <v>46038</v>
      </c>
      <c r="B18" s="15"/>
      <c r="C18" s="15"/>
      <c r="D18" s="23">
        <f t="shared" si="1"/>
        <v>46069</v>
      </c>
      <c r="E18" s="15"/>
      <c r="F18" s="15"/>
      <c r="G18" s="23">
        <f t="shared" si="2"/>
        <v>46097</v>
      </c>
      <c r="H18" s="15"/>
      <c r="I18" s="15"/>
      <c r="J18" s="1"/>
      <c r="K18" s="1"/>
      <c r="L18" s="1"/>
    </row>
    <row r="19" spans="1:12" ht="14.1" customHeight="1" x14ac:dyDescent="0.25">
      <c r="A19" s="23">
        <f t="shared" si="0"/>
        <v>46039</v>
      </c>
      <c r="B19" s="15"/>
      <c r="C19" s="15"/>
      <c r="D19" s="23">
        <f t="shared" si="1"/>
        <v>46070</v>
      </c>
      <c r="E19" s="15"/>
      <c r="F19" s="15"/>
      <c r="G19" s="23">
        <f t="shared" si="2"/>
        <v>46098</v>
      </c>
      <c r="H19" s="15"/>
      <c r="I19" s="15"/>
      <c r="J19" s="1"/>
      <c r="K19" s="1"/>
      <c r="L19" s="1"/>
    </row>
    <row r="20" spans="1:12" ht="14.1" customHeight="1" x14ac:dyDescent="0.25">
      <c r="A20" s="23">
        <f t="shared" si="0"/>
        <v>46040</v>
      </c>
      <c r="B20" s="15"/>
      <c r="C20" s="15"/>
      <c r="D20" s="23">
        <f t="shared" si="1"/>
        <v>46071</v>
      </c>
      <c r="E20" s="15"/>
      <c r="F20" s="15"/>
      <c r="G20" s="23">
        <f t="shared" si="2"/>
        <v>46099</v>
      </c>
      <c r="H20" s="15"/>
      <c r="I20" s="15"/>
      <c r="J20" s="1"/>
      <c r="K20" s="1"/>
      <c r="L20" s="1"/>
    </row>
    <row r="21" spans="1:12" ht="14.1" customHeight="1" x14ac:dyDescent="0.25">
      <c r="A21" s="23">
        <f t="shared" si="0"/>
        <v>46041</v>
      </c>
      <c r="B21" s="15"/>
      <c r="C21" s="15"/>
      <c r="D21" s="23">
        <f t="shared" si="1"/>
        <v>46072</v>
      </c>
      <c r="E21" s="15"/>
      <c r="F21" s="15"/>
      <c r="G21" s="23">
        <f t="shared" si="2"/>
        <v>46100</v>
      </c>
      <c r="H21" s="15"/>
      <c r="I21" s="15"/>
      <c r="J21" s="1"/>
      <c r="K21" s="1"/>
      <c r="L21" s="1"/>
    </row>
    <row r="22" spans="1:12" ht="14.1" customHeight="1" x14ac:dyDescent="0.25">
      <c r="A22" s="23">
        <f t="shared" si="0"/>
        <v>46042</v>
      </c>
      <c r="B22" s="15"/>
      <c r="C22" s="15"/>
      <c r="D22" s="23">
        <f t="shared" si="1"/>
        <v>46073</v>
      </c>
      <c r="E22" s="15"/>
      <c r="F22" s="15"/>
      <c r="G22" s="23">
        <f t="shared" si="2"/>
        <v>46101</v>
      </c>
      <c r="H22" s="15"/>
      <c r="I22" s="15"/>
      <c r="J22" s="1"/>
      <c r="K22" s="1"/>
      <c r="L22" s="1"/>
    </row>
    <row r="23" spans="1:12" ht="14.1" customHeight="1" x14ac:dyDescent="0.25">
      <c r="A23" s="23">
        <f t="shared" si="0"/>
        <v>46043</v>
      </c>
      <c r="B23" s="15"/>
      <c r="C23" s="15"/>
      <c r="D23" s="23">
        <f t="shared" si="1"/>
        <v>46074</v>
      </c>
      <c r="E23" s="15"/>
      <c r="F23" s="15"/>
      <c r="G23" s="23">
        <f t="shared" si="2"/>
        <v>46102</v>
      </c>
      <c r="H23" s="15"/>
      <c r="I23" s="15"/>
      <c r="J23" s="1"/>
      <c r="K23" s="1"/>
      <c r="L23" s="1"/>
    </row>
    <row r="24" spans="1:12" ht="14.1" customHeight="1" x14ac:dyDescent="0.25">
      <c r="A24" s="23">
        <f t="shared" si="0"/>
        <v>46044</v>
      </c>
      <c r="B24" s="15"/>
      <c r="C24" s="15"/>
      <c r="D24" s="23">
        <f t="shared" si="1"/>
        <v>46075</v>
      </c>
      <c r="E24" s="15"/>
      <c r="F24" s="15"/>
      <c r="G24" s="23">
        <f t="shared" si="2"/>
        <v>46103</v>
      </c>
      <c r="H24" s="15"/>
      <c r="I24" s="15"/>
      <c r="J24" s="1"/>
      <c r="K24" s="1"/>
      <c r="L24" s="1"/>
    </row>
    <row r="25" spans="1:12" ht="14.1" customHeight="1" x14ac:dyDescent="0.25">
      <c r="A25" s="23">
        <f t="shared" si="0"/>
        <v>46045</v>
      </c>
      <c r="B25" s="15"/>
      <c r="C25" s="15"/>
      <c r="D25" s="23">
        <f t="shared" si="1"/>
        <v>46076</v>
      </c>
      <c r="E25" s="15"/>
      <c r="F25" s="15"/>
      <c r="G25" s="23">
        <f t="shared" si="2"/>
        <v>46104</v>
      </c>
      <c r="H25" s="28"/>
      <c r="I25" s="15"/>
      <c r="J25" s="14" t="s">
        <v>0</v>
      </c>
      <c r="K25" s="14">
        <f>B34+E34+H34</f>
        <v>0</v>
      </c>
      <c r="L25" s="3"/>
    </row>
    <row r="26" spans="1:12" ht="14.1" customHeight="1" x14ac:dyDescent="0.25">
      <c r="A26" s="23">
        <f t="shared" si="0"/>
        <v>46046</v>
      </c>
      <c r="B26" s="15"/>
      <c r="C26" s="15"/>
      <c r="D26" s="23">
        <f t="shared" si="1"/>
        <v>46077</v>
      </c>
      <c r="E26" s="15"/>
      <c r="F26" s="15"/>
      <c r="G26" s="23">
        <f t="shared" si="2"/>
        <v>46105</v>
      </c>
      <c r="H26" s="28"/>
      <c r="I26" s="15"/>
      <c r="J26" s="2"/>
      <c r="K26" s="2"/>
      <c r="L26" s="3"/>
    </row>
    <row r="27" spans="1:12" ht="14.1" customHeight="1" x14ac:dyDescent="0.25">
      <c r="A27" s="23">
        <f t="shared" si="0"/>
        <v>46047</v>
      </c>
      <c r="B27" s="15"/>
      <c r="C27" s="15"/>
      <c r="D27" s="23">
        <f t="shared" si="1"/>
        <v>46078</v>
      </c>
      <c r="E27" s="15"/>
      <c r="F27" s="15"/>
      <c r="G27" s="23">
        <f t="shared" si="2"/>
        <v>46106</v>
      </c>
      <c r="H27" s="28"/>
      <c r="I27" s="15"/>
      <c r="J27" s="2" t="s">
        <v>6</v>
      </c>
      <c r="K27" s="2">
        <f>C34+F34+I34</f>
        <v>0</v>
      </c>
      <c r="L27" s="3"/>
    </row>
    <row r="28" spans="1:12" ht="14.1" customHeight="1" x14ac:dyDescent="0.25">
      <c r="A28" s="23">
        <f t="shared" si="0"/>
        <v>46048</v>
      </c>
      <c r="B28" s="15"/>
      <c r="C28" s="15"/>
      <c r="D28" s="23">
        <f t="shared" si="1"/>
        <v>46079</v>
      </c>
      <c r="E28" s="15"/>
      <c r="F28" s="15"/>
      <c r="G28" s="23">
        <f t="shared" si="2"/>
        <v>46107</v>
      </c>
      <c r="H28" s="28"/>
      <c r="I28" s="15"/>
      <c r="J28" s="1"/>
      <c r="K28" s="1"/>
      <c r="L28" s="1"/>
    </row>
    <row r="29" spans="1:12" ht="14.1" customHeight="1" x14ac:dyDescent="0.25">
      <c r="A29" s="23">
        <f t="shared" si="0"/>
        <v>46049</v>
      </c>
      <c r="B29" s="15"/>
      <c r="C29" s="15"/>
      <c r="D29" s="23">
        <f t="shared" si="1"/>
        <v>46080</v>
      </c>
      <c r="E29" s="15"/>
      <c r="F29" s="15"/>
      <c r="G29" s="23">
        <f t="shared" si="2"/>
        <v>46108</v>
      </c>
      <c r="H29" s="28"/>
      <c r="I29" s="15"/>
      <c r="J29" s="5"/>
      <c r="K29" s="6"/>
      <c r="L29" s="6"/>
    </row>
    <row r="30" spans="1:12" ht="14.1" customHeight="1" x14ac:dyDescent="0.25">
      <c r="A30" s="23">
        <f t="shared" si="0"/>
        <v>46050</v>
      </c>
      <c r="B30" s="15"/>
      <c r="C30" s="15"/>
      <c r="D30" s="23">
        <f>D29+1</f>
        <v>46081</v>
      </c>
      <c r="E30" s="15"/>
      <c r="F30" s="15"/>
      <c r="G30" s="23">
        <f t="shared" si="2"/>
        <v>46109</v>
      </c>
      <c r="H30" s="28"/>
      <c r="I30" s="15"/>
      <c r="J30" s="6"/>
      <c r="K30" s="6"/>
      <c r="L30" s="6"/>
    </row>
    <row r="31" spans="1:12" ht="14.1" customHeight="1" x14ac:dyDescent="0.25">
      <c r="A31" s="23">
        <f t="shared" si="0"/>
        <v>46051</v>
      </c>
      <c r="B31" s="15"/>
      <c r="C31" s="15"/>
      <c r="D31" s="23" t="str">
        <f>IF(MONTH(D2)=MONTH(D30+1),D30+1,"")</f>
        <v/>
      </c>
      <c r="E31" s="15"/>
      <c r="F31" s="15"/>
      <c r="G31" s="23">
        <f t="shared" si="2"/>
        <v>46110</v>
      </c>
      <c r="H31" s="28"/>
      <c r="I31" s="15"/>
      <c r="J31" s="1"/>
      <c r="K31" s="1"/>
      <c r="L31" s="1"/>
    </row>
    <row r="32" spans="1:12" ht="14.1" customHeight="1" x14ac:dyDescent="0.25">
      <c r="A32" s="23">
        <f t="shared" si="0"/>
        <v>46052</v>
      </c>
      <c r="B32" s="15"/>
      <c r="C32" s="15"/>
      <c r="D32" s="23" t="str">
        <f>IF(MONTH(D2)=MONTH(D30+2),D30+2,"")</f>
        <v/>
      </c>
      <c r="E32" s="15"/>
      <c r="F32" s="15"/>
      <c r="G32" s="23">
        <f t="shared" si="2"/>
        <v>46111</v>
      </c>
      <c r="H32" s="28"/>
      <c r="I32" s="15"/>
      <c r="J32" s="2" t="s">
        <v>7</v>
      </c>
      <c r="K32" s="2"/>
      <c r="L32" s="2" t="s">
        <v>8</v>
      </c>
    </row>
    <row r="33" spans="1:12" ht="14.1" customHeight="1" x14ac:dyDescent="0.25">
      <c r="A33" s="23">
        <f>IF(MONTH(A2)=MONTH(A32+1),A32+1,"")</f>
        <v>46053</v>
      </c>
      <c r="B33" s="15"/>
      <c r="C33" s="15"/>
      <c r="D33" s="23" t="str">
        <f>IF(MONTH(D2)=MONTH(D30+3),D30+3,"")</f>
        <v/>
      </c>
      <c r="E33" s="15"/>
      <c r="F33" s="15"/>
      <c r="G33" s="23">
        <f>IF(MONTH(G2)=MONTH(G32+1),G32+1,"")</f>
        <v>46112</v>
      </c>
      <c r="H33" s="28"/>
      <c r="I33" s="15"/>
      <c r="J33" s="2">
        <v>0</v>
      </c>
      <c r="K33" s="2"/>
      <c r="L33" s="2">
        <v>0</v>
      </c>
    </row>
    <row r="34" spans="1:12" ht="14.1" customHeight="1" thickBot="1" x14ac:dyDescent="0.3">
      <c r="A34" s="7"/>
      <c r="B34" s="13">
        <f>SUM(B3:B33)</f>
        <v>0</v>
      </c>
      <c r="C34" s="13">
        <f>SUM(C3:C33)</f>
        <v>0</v>
      </c>
      <c r="D34" s="16"/>
      <c r="E34" s="13">
        <f>SUM(E3:E33)</f>
        <v>0</v>
      </c>
      <c r="F34" s="13">
        <f>SUM(F3:F33)</f>
        <v>0</v>
      </c>
      <c r="G34" s="7"/>
      <c r="H34" s="13">
        <f>SUM(H3:H33)</f>
        <v>0</v>
      </c>
      <c r="I34" s="13">
        <f>SUM(I3:I33)</f>
        <v>0</v>
      </c>
      <c r="J34" s="3">
        <v>0</v>
      </c>
      <c r="K34" s="2"/>
      <c r="L34" s="8">
        <v>0</v>
      </c>
    </row>
    <row r="35" spans="1:12" ht="14.1" customHeight="1" thickBot="1" x14ac:dyDescent="0.3">
      <c r="A35" s="9"/>
      <c r="B35" s="2"/>
      <c r="C35" s="2"/>
      <c r="D35" s="9"/>
      <c r="E35" s="2"/>
      <c r="F35" s="2"/>
      <c r="G35" s="9"/>
      <c r="H35" s="2"/>
      <c r="I35" s="2"/>
      <c r="J35" s="10" t="s">
        <v>9</v>
      </c>
      <c r="K35" s="11"/>
      <c r="L35" s="12">
        <v>0</v>
      </c>
    </row>
    <row r="41" spans="1:12" x14ac:dyDescent="0.25">
      <c r="A41" s="21"/>
    </row>
    <row r="42" spans="1:12" x14ac:dyDescent="0.25">
      <c r="A42" s="21"/>
    </row>
    <row r="43" spans="1:12" x14ac:dyDescent="0.25">
      <c r="A43" s="27"/>
    </row>
  </sheetData>
  <mergeCells count="3">
    <mergeCell ref="J3:K3"/>
    <mergeCell ref="J4:K4"/>
    <mergeCell ref="J6:K6"/>
  </mergeCells>
  <pageMargins left="0.23622047244094488" right="0.23622047244094488" top="0.7480314960629921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DD575CB-9DDF-4936-B357-923DAC1224DD}">
            <xm:f>OR(WEEKDAY(A3,2)&gt;=6,_xlfn.IFNA(MATCH(A3,Feiertage!$C$2:$C$15,0),0))</xm:f>
            <x14:dxf>
              <font>
                <color rgb="FFFF0000"/>
              </font>
            </x14:dxf>
          </x14:cfRule>
          <xm:sqref>A3:A33</xm:sqref>
        </x14:conditionalFormatting>
        <x14:conditionalFormatting xmlns:xm="http://schemas.microsoft.com/office/excel/2006/main">
          <x14:cfRule type="expression" priority="2" id="{20E56014-BEA6-4BC2-AABE-0D771702AF49}">
            <xm:f>OR(WEEKDAY(D3,2)&gt;=6,_xlfn.IFNA(MATCH(D3,Feiertage!$C$2:$C$15,0),0))</xm:f>
            <x14:dxf>
              <font>
                <color rgb="FFFF0000"/>
              </font>
            </x14:dxf>
          </x14:cfRule>
          <xm:sqref>D3:D33</xm:sqref>
        </x14:conditionalFormatting>
        <x14:conditionalFormatting xmlns:xm="http://schemas.microsoft.com/office/excel/2006/main">
          <x14:cfRule type="expression" priority="1" id="{0A80510C-A090-4730-92CF-220BA8CACE1E}">
            <xm:f>OR(WEEKDAY(G3,2)&gt;=6,_xlfn.IFNA(MATCH(G3,Feiertage!$C$2:$C$15,0),0))</xm:f>
            <x14:dxf>
              <font>
                <color rgb="FFFF0000"/>
              </font>
            </x14:dxf>
          </x14:cfRule>
          <xm:sqref>G3:G33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C2" sqref="C2"/>
    </sheetView>
  </sheetViews>
  <sheetFormatPr baseColWidth="10" defaultRowHeight="15" x14ac:dyDescent="0.25"/>
  <cols>
    <col min="1" max="1" width="27" bestFit="1" customWidth="1"/>
    <col min="2" max="2" width="59" customWidth="1"/>
  </cols>
  <sheetData>
    <row r="1" spans="1:3" x14ac:dyDescent="0.25">
      <c r="A1" s="24" t="s">
        <v>13</v>
      </c>
      <c r="B1" s="25" t="s">
        <v>14</v>
      </c>
      <c r="C1" s="24">
        <f>Kalender!K15</f>
        <v>2026</v>
      </c>
    </row>
    <row r="2" spans="1:3" x14ac:dyDescent="0.25">
      <c r="A2" s="1" t="s">
        <v>15</v>
      </c>
      <c r="B2" s="26" t="s">
        <v>16</v>
      </c>
      <c r="C2" s="21">
        <f>DATE(C$1,1,1)</f>
        <v>46023</v>
      </c>
    </row>
    <row r="3" spans="1:3" x14ac:dyDescent="0.25">
      <c r="A3" s="1" t="s">
        <v>18</v>
      </c>
      <c r="B3" s="26" t="s">
        <v>16</v>
      </c>
      <c r="C3" s="21">
        <f t="shared" ref="C3" si="0">C$4-2</f>
        <v>46115</v>
      </c>
    </row>
    <row r="4" spans="1:3" x14ac:dyDescent="0.25">
      <c r="A4" s="1" t="s">
        <v>19</v>
      </c>
      <c r="B4" s="26" t="s">
        <v>20</v>
      </c>
      <c r="C4" s="21">
        <f>DATE(C$1,3,28)+MOD(24-MOD(C$1,19)*10.63,29)-MOD(TRUNC(C$1*5/4)+MOD(24-MOD(C$1,19)*10.63,29)+1,7)</f>
        <v>46117</v>
      </c>
    </row>
    <row r="5" spans="1:3" x14ac:dyDescent="0.25">
      <c r="A5" s="1" t="s">
        <v>21</v>
      </c>
      <c r="B5" s="26" t="s">
        <v>16</v>
      </c>
      <c r="C5" s="21">
        <f t="shared" ref="C5" si="1">C$4+1</f>
        <v>46118</v>
      </c>
    </row>
    <row r="6" spans="1:3" x14ac:dyDescent="0.25">
      <c r="A6" s="1" t="s">
        <v>22</v>
      </c>
      <c r="B6" s="26" t="s">
        <v>16</v>
      </c>
      <c r="C6" s="21">
        <f t="shared" ref="C6" si="2">DATE(C$1,5,1)</f>
        <v>46143</v>
      </c>
    </row>
    <row r="7" spans="1:3" x14ac:dyDescent="0.25">
      <c r="A7" s="1" t="s">
        <v>23</v>
      </c>
      <c r="B7" s="26" t="s">
        <v>16</v>
      </c>
      <c r="C7" s="21">
        <f t="shared" ref="C7" si="3">C$4+39</f>
        <v>46156</v>
      </c>
    </row>
    <row r="8" spans="1:3" x14ac:dyDescent="0.25">
      <c r="A8" s="1" t="s">
        <v>24</v>
      </c>
      <c r="B8" s="26" t="s">
        <v>20</v>
      </c>
      <c r="C8" s="21">
        <f t="shared" ref="C8" si="4">C$4+49</f>
        <v>46166</v>
      </c>
    </row>
    <row r="9" spans="1:3" x14ac:dyDescent="0.25">
      <c r="A9" s="1" t="s">
        <v>25</v>
      </c>
      <c r="B9" s="26" t="s">
        <v>16</v>
      </c>
      <c r="C9" s="21">
        <f t="shared" ref="C9" si="5">C$4+50</f>
        <v>46167</v>
      </c>
    </row>
    <row r="10" spans="1:3" x14ac:dyDescent="0.25">
      <c r="A10" s="1" t="s">
        <v>26</v>
      </c>
      <c r="B10" s="26" t="s">
        <v>16</v>
      </c>
      <c r="C10" s="21">
        <f t="shared" ref="C10" si="6">DATE(C$1,10,3)</f>
        <v>46298</v>
      </c>
    </row>
    <row r="11" spans="1:3" ht="45" x14ac:dyDescent="0.25">
      <c r="A11" s="1" t="s">
        <v>27</v>
      </c>
      <c r="B11" s="26" t="s">
        <v>28</v>
      </c>
      <c r="C11" s="21">
        <f t="shared" ref="C11" si="7">DATE(C$1,10,31)</f>
        <v>46326</v>
      </c>
    </row>
    <row r="12" spans="1:3" x14ac:dyDescent="0.25">
      <c r="A12" s="1" t="s">
        <v>29</v>
      </c>
      <c r="B12" s="26" t="s">
        <v>17</v>
      </c>
      <c r="C12" s="21">
        <f t="shared" ref="C12" si="8">DATE(C$1,12,24)</f>
        <v>46380</v>
      </c>
    </row>
    <row r="13" spans="1:3" x14ac:dyDescent="0.25">
      <c r="A13" s="1" t="s">
        <v>30</v>
      </c>
      <c r="B13" s="26" t="s">
        <v>16</v>
      </c>
      <c r="C13" s="21">
        <f t="shared" ref="C13" si="9">DATE(C$1,12,25)</f>
        <v>46381</v>
      </c>
    </row>
    <row r="14" spans="1:3" x14ac:dyDescent="0.25">
      <c r="A14" s="1" t="s">
        <v>31</v>
      </c>
      <c r="B14" s="26" t="s">
        <v>16</v>
      </c>
      <c r="C14" s="21">
        <f t="shared" ref="C14" si="10">DATE(C$1,12,26)</f>
        <v>46382</v>
      </c>
    </row>
    <row r="15" spans="1:3" x14ac:dyDescent="0.25">
      <c r="A15" s="1" t="s">
        <v>32</v>
      </c>
      <c r="B15" s="26" t="s">
        <v>17</v>
      </c>
      <c r="C15" s="21">
        <f t="shared" ref="C15" si="11">DATE(C$1,12,31)</f>
        <v>46387</v>
      </c>
    </row>
    <row r="17" spans="1:1" x14ac:dyDescent="0.25">
      <c r="A17" t="s">
        <v>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Kalender</vt:lpstr>
      <vt:lpstr>Feiertage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</dc:creator>
  <cp:lastModifiedBy>TSV</cp:lastModifiedBy>
  <cp:lastPrinted>2023-04-18T07:13:44Z</cp:lastPrinted>
  <dcterms:created xsi:type="dcterms:W3CDTF">2017-11-21T08:21:28Z</dcterms:created>
  <dcterms:modified xsi:type="dcterms:W3CDTF">2026-01-12T07:31:27Z</dcterms:modified>
</cp:coreProperties>
</file>